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77" sheetId="1" r:id="rId1"/>
  </sheets>
  <externalReferences>
    <externalReference r:id="rId2"/>
  </externalReferences>
  <definedNames>
    <definedName name="АДРЕС" localSheetId="0">'ул Николо-Козинская д. 77'!$B$3</definedName>
    <definedName name="АДРЕС">#REF!</definedName>
    <definedName name="АДРЕС2">#REF!</definedName>
    <definedName name="ВХДОЛГ" localSheetId="0">'ул Николо-Козинская д. 77'!$G$9</definedName>
    <definedName name="ВХДОЛГ">#REF!</definedName>
    <definedName name="ВХСАЛЬДО" localSheetId="0">'ул Николо-Козинская д. 77'!$D$9</definedName>
    <definedName name="ВХСАЛЬДО">#REF!</definedName>
    <definedName name="ВХСАЛЬДО3МЕС">#REF!</definedName>
    <definedName name="ДОГОВОР" localSheetId="0">'ул Николо-Козинская д. 77'!$B$4</definedName>
    <definedName name="ДОГОВОР">#REF!</definedName>
    <definedName name="ДОЛГ" localSheetId="0">'ул Николо-Козинская д. 77'!$A$9</definedName>
    <definedName name="ДОЛГ">#REF!</definedName>
    <definedName name="ЗАТРАЧЕНОК" localSheetId="0">'ул Николо-Козинская д. 77'!$D$41</definedName>
    <definedName name="ЗАТРАЧЕНОК">#REF!</definedName>
    <definedName name="ЗАТРАЧЕНОТ" localSheetId="0">'ул Николо-Козинская д. 77'!$D$40</definedName>
    <definedName name="ЗАТРАЧЕНОТ">#REF!</definedName>
    <definedName name="ЗАТРЕМ" localSheetId="0">'ул Николо-Козинская д. 77'!$D$57</definedName>
    <definedName name="ЗАТРЕМ">#REF!</definedName>
    <definedName name="ИСХДОЛГ" localSheetId="0">'ул Николо-Козинская д. 77'!$G$46</definedName>
    <definedName name="ИСХДОЛГ">#REF!</definedName>
    <definedName name="ИСХСАЛЬДО" localSheetId="0">'ул Николо-Козинская д. 77'!$D$46</definedName>
    <definedName name="ИСХСАЛЬДО">#REF!</definedName>
    <definedName name="ИСХСАЛЬДО3МЕС">#REF!</definedName>
    <definedName name="КАП" localSheetId="0">'ул Николо-Козинская д. 77'!$C$41</definedName>
    <definedName name="КАП">#REF!</definedName>
    <definedName name="КАПРЕМ">#REF!</definedName>
    <definedName name="КПЕРЕЧИСК" localSheetId="0">'ул Николо-Козинская д. 77'!$G$41</definedName>
    <definedName name="КПЕРЕЧИСК">#REF!</definedName>
    <definedName name="КПЕРЕЧИСТ" localSheetId="0">'ул Николо-Козинская д. 77'!$G$40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77'!$D$55</definedName>
    <definedName name="НАЧРЕМ">#REF!</definedName>
    <definedName name="НЕЖНАЧРЕМ" localSheetId="0">'ул Николо-Козинская д. 77'!$D$56</definedName>
    <definedName name="НЕЖНАЧРЕМ">#REF!</definedName>
    <definedName name="ОПАЛЧЕНОТ" localSheetId="0">'ул Николо-Козинская д. 77'!$E$40</definedName>
    <definedName name="ОПАЛЧЕНОТ">#REF!</definedName>
    <definedName name="ОПЛАЧЕНОК" localSheetId="0">'ул Николо-Козинская д. 77'!$E$41</definedName>
    <definedName name="ОПЛАЧЕНОК">#REF!</definedName>
    <definedName name="ОСВОЕНО">#REF!</definedName>
    <definedName name="ОСТ" localSheetId="0">'ул Николо-Козинская д. 77'!$A$46</definedName>
    <definedName name="ОСТ">#REF!</definedName>
    <definedName name="ПЛОЩАДЬ" localSheetId="0">'ул Николо-Козинская д. 77'!$B$5</definedName>
    <definedName name="ПЛОЩАДЬ">#REF!</definedName>
    <definedName name="ПЛОЩАДЬДОМА">#REF!</definedName>
    <definedName name="РАЗМЕРПЛАТЫ" localSheetId="0">'ул Николо-Козинская д. 77'!$C$11</definedName>
    <definedName name="РАЗМЕРПЛАТЫ">#REF!</definedName>
    <definedName name="СНРЕМ" localSheetId="0">'ул Николо-Козинская д. 77'!$D$54</definedName>
    <definedName name="СНРЕМ">#REF!</definedName>
    <definedName name="ТАРОТОП" localSheetId="0">'ул Николо-Козинская д. 77'!$C$16</definedName>
    <definedName name="ТАРОТОП">#REF!</definedName>
    <definedName name="ТАРХВС" localSheetId="0">'ул Николо-Козинская д. 77'!$C$17</definedName>
    <definedName name="ТАРХВС">#REF!</definedName>
    <definedName name="ТБО" localSheetId="0">'ул Николо-Козинская д. 77'!$C$13</definedName>
    <definedName name="ТБО">#REF!</definedName>
    <definedName name="ТБОНАЧ" localSheetId="0">'ул Николо-Козинская д. 77'!$D$13</definedName>
    <definedName name="ТБОНАЧ">#REF!</definedName>
    <definedName name="ТБОНЕД" localSheetId="0">'ул Николо-Козинская д. 77'!$F$13</definedName>
    <definedName name="ТБОНЕД">#REF!</definedName>
    <definedName name="ТБООПЛ" localSheetId="0">'ул Николо-Козинская д. 77'!$E$13</definedName>
    <definedName name="ТБООПЛ">#REF!</definedName>
    <definedName name="ТБОПОСТ" localSheetId="0">'ул Николо-Козинская д. 77'!$G$13</definedName>
    <definedName name="ТБОПОСТ">#REF!</definedName>
    <definedName name="ТЕК" localSheetId="0">'ул Николо-Козинская д. 77'!$C$40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<sst xmlns="http://schemas.openxmlformats.org/spreadsheetml/2006/main" count="75" uniqueCount="71">
  <si>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</si>
  <si>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</si>
  <si>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77</t>
  </si>
  <si>
    <t>Договор управления №:</t>
  </si>
  <si>
    <t xml:space="preserve">№ 199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</si>
  <si>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</si>
  <si>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</si>
  <si>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</si>
  <si>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</si>
  <si>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</si>
  <si>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</si>
  <si>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</si>
  <si>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</si>
  <si>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</si>
  <si>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</si>
  <si>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</si>
  <si>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</si>
  <si>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</si>
  <si>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</si>
  <si>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</si>
  <si>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</si>
  <si>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</si>
  <si>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</si>
  <si>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</si>
  <si>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</si>
  <si>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</si>
  <si>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</si>
  <si>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</si>
  <si>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</si>
  <si>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</si>
  <si>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</si>
  <si>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</si>
  <si>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</si>
  <si>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</si>
  <si>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</si>
  <si>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</si>
  <si>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</si>
  <si>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</si>
  <si>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</si>
  <si>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</si>
  <si>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</si>
  <si>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</si>
  <si>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кровли</t>
  </si>
  <si>
    <t>Изоляция труб Ц/О</t>
  </si>
  <si>
    <t>Установка металлической двери</t>
  </si>
  <si>
    <t>ремонт приямков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</si>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</sst>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4" xfId="0" applyNumberFormat="1" applyBorder="1" applyAlignment="1">
      <alignment horizontal="center" wrapText="1"/>
    </xf>
    <xf numFmtId="2" fontId="0" fillId="0" borderId="32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/>
  <dimension ref="A1:CS714"/>
  <sheetViews>
    <sheetView tabSelected="1" topLeftCell="A55" workbookViewId="0">
      <selection activeCell="B98" sqref="B9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3247.7999999999993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560003.4399999989</v>
      </c>
      <c r="E9" s="10" t="s">
        <v>8</v>
      </c>
      <c r="F9" s="11"/>
      <c r="G9" s="9">
        <v>195263.78000000003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359776.05000000034</v>
      </c>
      <c r="E13" s="24">
        <v>346624.06000000035</v>
      </c>
      <c r="F13" s="25">
        <f>ТБОНАЧ-ТБООПЛ</f>
        <v>13151.989999999991</v>
      </c>
      <c r="G13" s="26">
        <f>ТБООПЛ</f>
        <v>346624.06000000035</v>
      </c>
    </row>
    <row r="14" spans="1:7" ht="13.5" thickBot="1" x14ac:dyDescent="0.25">
      <c r="A14" s="27"/>
      <c r="B14" s="28" t="s">
        <v>17</v>
      </c>
      <c r="C14" s="29"/>
      <c r="D14" s="30">
        <f>D13</f>
        <v>359776.05000000034</v>
      </c>
      <c r="E14" s="30">
        <f>E13</f>
        <v>346624.06000000035</v>
      </c>
      <c r="F14" s="30">
        <f>F13</f>
        <v>13151.989999999991</v>
      </c>
      <c r="G14" s="30">
        <f>SUM(ТБОПОСТ)</f>
        <v>346624.06000000035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1074107.2100000002</v>
      </c>
      <c r="E16" s="24">
        <v>1045477.0700000008</v>
      </c>
      <c r="F16" s="25">
        <f t="shared" ref="F16:F25" si="0">D16-E16</f>
        <v>28630.139999999432</v>
      </c>
      <c r="G16" s="26">
        <f t="shared" ref="G16:G25" si="1">E16</f>
        <v>1045477.0700000008</v>
      </c>
    </row>
    <row r="17" spans="1:7" x14ac:dyDescent="0.2">
      <c r="A17" s="34"/>
      <c r="B17" s="35" t="s">
        <v>20</v>
      </c>
      <c r="C17" s="23">
        <v>25.95</v>
      </c>
      <c r="D17" s="24">
        <v>149300.91999999995</v>
      </c>
      <c r="E17" s="24">
        <v>139746.15999999989</v>
      </c>
      <c r="F17" s="25">
        <f t="shared" si="0"/>
        <v>9554.7600000000675</v>
      </c>
      <c r="G17" s="26">
        <f t="shared" si="1"/>
        <v>139746.15999999989</v>
      </c>
    </row>
    <row r="18" spans="1:7" x14ac:dyDescent="0.2">
      <c r="A18" s="34"/>
      <c r="B18" s="35" t="s">
        <v>21</v>
      </c>
      <c r="C18" s="23">
        <v>17.79</v>
      </c>
      <c r="D18" s="24">
        <v>97536.199999999968</v>
      </c>
      <c r="E18" s="24">
        <v>93614.819999999949</v>
      </c>
      <c r="F18" s="25">
        <f t="shared" si="0"/>
        <v>3921.3800000000192</v>
      </c>
      <c r="G18" s="26">
        <f t="shared" si="1"/>
        <v>93614.819999999949</v>
      </c>
    </row>
    <row r="19" spans="1:7" x14ac:dyDescent="0.2">
      <c r="A19" s="34"/>
      <c r="B19" s="35" t="s">
        <v>22</v>
      </c>
      <c r="C19" s="23" t="s">
        <v>23</v>
      </c>
      <c r="D19" s="24">
        <v>504857.51999999996</v>
      </c>
      <c r="E19" s="24">
        <v>493233.87999999971</v>
      </c>
      <c r="F19" s="25">
        <f t="shared" si="0"/>
        <v>11623.640000000247</v>
      </c>
      <c r="G19" s="26">
        <f t="shared" si="1"/>
        <v>493233.87999999971</v>
      </c>
    </row>
    <row r="20" spans="1:7" x14ac:dyDescent="0.2">
      <c r="A20" s="34"/>
      <c r="B20" s="35" t="s">
        <v>24</v>
      </c>
      <c r="C20" s="23">
        <v>17.79</v>
      </c>
      <c r="D20" s="24">
        <v>63621.920000000006</v>
      </c>
      <c r="E20" s="24">
        <v>62153.130000000005</v>
      </c>
      <c r="F20" s="25">
        <f t="shared" si="0"/>
        <v>1468.7900000000009</v>
      </c>
      <c r="G20" s="26">
        <f t="shared" si="1"/>
        <v>62153.130000000005</v>
      </c>
    </row>
    <row r="21" spans="1:7" x14ac:dyDescent="0.2">
      <c r="A21" s="34"/>
      <c r="B21" s="35" t="s">
        <v>25</v>
      </c>
      <c r="C21" s="23">
        <v>4.2300000000000004</v>
      </c>
      <c r="D21" s="24">
        <v>183414.35</v>
      </c>
      <c r="E21" s="24">
        <v>235719.62000000005</v>
      </c>
      <c r="F21" s="25">
        <f t="shared" si="0"/>
        <v>-52305.270000000048</v>
      </c>
      <c r="G21" s="26">
        <f t="shared" si="1"/>
        <v>235719.62000000005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2072838.12</v>
      </c>
      <c r="E26" s="30">
        <f>SUM(E16:E25)</f>
        <v>2069944.6800000006</v>
      </c>
      <c r="F26" s="30">
        <f>SUM(F16:F25)</f>
        <v>2893.4399999997186</v>
      </c>
      <c r="G26" s="30">
        <f>SUM(G16:G25)</f>
        <v>2069944.6800000006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131925.51</v>
      </c>
      <c r="E28" s="24">
        <v>121101.20999999995</v>
      </c>
      <c r="F28" s="25">
        <f>D28-E28</f>
        <v>10824.300000000061</v>
      </c>
      <c r="G28" s="26">
        <f t="shared" ref="G28:G37" si="2">E28</f>
        <v>121101.20999999995</v>
      </c>
    </row>
    <row r="29" spans="1:7" x14ac:dyDescent="0.2">
      <c r="A29" s="34"/>
      <c r="B29" s="35" t="s">
        <v>28</v>
      </c>
      <c r="C29" s="23">
        <v>0</v>
      </c>
      <c r="D29" s="24">
        <v>32865</v>
      </c>
      <c r="E29" s="24">
        <v>31965.790000000008</v>
      </c>
      <c r="F29" s="25">
        <f>D29-E29</f>
        <v>899.20999999999185</v>
      </c>
      <c r="G29" s="26">
        <f t="shared" si="2"/>
        <v>31965.790000000008</v>
      </c>
    </row>
    <row r="30" spans="1:7" x14ac:dyDescent="0.2">
      <c r="A30" s="34"/>
      <c r="B30" s="35" t="s">
        <v>29</v>
      </c>
      <c r="C30" s="23">
        <v>7.14</v>
      </c>
      <c r="D30" s="24">
        <v>26042.450000000004</v>
      </c>
      <c r="E30" s="24">
        <v>22109.070000000003</v>
      </c>
      <c r="F30" s="25">
        <f t="shared" ref="F30:F37" si="3">D30-E30</f>
        <v>3933.380000000001</v>
      </c>
      <c r="G30" s="26">
        <f t="shared" si="2"/>
        <v>22109.070000000003</v>
      </c>
    </row>
    <row r="31" spans="1:7" x14ac:dyDescent="0.2">
      <c r="A31" s="34"/>
      <c r="B31" s="35" t="s">
        <v>30</v>
      </c>
      <c r="C31" s="23">
        <v>70</v>
      </c>
      <c r="D31" s="24">
        <v>7700</v>
      </c>
      <c r="E31" s="24">
        <v>7885.4</v>
      </c>
      <c r="F31" s="25">
        <f t="shared" si="3"/>
        <v>-185.39999999999964</v>
      </c>
      <c r="G31" s="26">
        <f t="shared" si="2"/>
        <v>7885.4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198532.96000000002</v>
      </c>
      <c r="E38" s="30">
        <f>SUM(E28:E37)</f>
        <v>183061.46999999994</v>
      </c>
      <c r="F38" s="30">
        <f>SUM(F28:F37)</f>
        <v>15471.490000000054</v>
      </c>
      <c r="G38" s="30">
        <f>SUM(G28:G37)</f>
        <v>183061.46999999994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10.27</v>
      </c>
      <c r="D40" s="24">
        <v>100385.20999999999</v>
      </c>
      <c r="E40" s="24">
        <v>71603.54999999993</v>
      </c>
      <c r="F40" s="25">
        <f>ЗАТРАЧЕНОТ-ОПАЛЧЕНОТ</f>
        <v>28781.660000000062</v>
      </c>
      <c r="G40" s="45">
        <v>168661.99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43848.98</v>
      </c>
    </row>
    <row r="42" spans="1:7" ht="13.5" thickBot="1" x14ac:dyDescent="0.25">
      <c r="A42" s="27"/>
      <c r="B42" s="46" t="s">
        <v>31</v>
      </c>
      <c r="C42" s="40"/>
      <c r="D42" s="30">
        <f>SUM(D40:D41)</f>
        <v>100385.20999999999</v>
      </c>
      <c r="E42" s="30">
        <f>E41+E40</f>
        <v>71603.54999999993</v>
      </c>
      <c r="F42" s="30">
        <f>F41+F40</f>
        <v>28781.660000000062</v>
      </c>
      <c r="G42" s="30">
        <f>КПЕРЕЧИСТ+КПЕРЕЧИСК</f>
        <v>212510.97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2731532.3400000003</v>
      </c>
      <c r="E44" s="30">
        <f>E42+E38+E26+E14</f>
        <v>2671233.7600000012</v>
      </c>
      <c r="F44" s="30">
        <f>F42+F38+F26+F14</f>
        <v>60298.579999999827</v>
      </c>
      <c r="G44" s="30">
        <f>G42+G38+G26+G14</f>
        <v>2812141.1800000011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620302.01999999897</v>
      </c>
      <c r="E46" s="10" t="s">
        <v>8</v>
      </c>
      <c r="F46" s="11"/>
      <c r="G46" s="9">
        <v>257244.42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-107882.70999999995</v>
      </c>
      <c r="E54" s="56"/>
    </row>
    <row r="55" spans="1:7" x14ac:dyDescent="0.2">
      <c r="A55" s="54" t="s">
        <v>40</v>
      </c>
      <c r="B55" s="57"/>
      <c r="D55" s="56">
        <v>71603.549999999988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168661.99</v>
      </c>
      <c r="E57" s="60"/>
    </row>
    <row r="58" spans="1:7" x14ac:dyDescent="0.2">
      <c r="A58" s="61" t="s">
        <v>42</v>
      </c>
      <c r="B58" s="61"/>
      <c r="C58" s="61"/>
      <c r="D58" s="61"/>
      <c r="E58" s="61"/>
      <c r="F58" s="61">
        <v>79890.73</v>
      </c>
      <c r="G58" s="61"/>
    </row>
    <row r="59" spans="1:7" s="63" customFormat="1" x14ac:dyDescent="0.2">
      <c r="A59" s="62" t="s">
        <v>43</v>
      </c>
      <c r="B59" s="62"/>
      <c r="C59" s="62"/>
      <c r="D59" s="62"/>
      <c r="E59" s="62"/>
      <c r="F59" s="62">
        <v>3568.85</v>
      </c>
      <c r="G59" s="62"/>
    </row>
    <row r="60" spans="1:7" s="63" customFormat="1" x14ac:dyDescent="0.2">
      <c r="A60" s="62" t="s">
        <v>44</v>
      </c>
      <c r="B60" s="62"/>
      <c r="C60" s="62"/>
      <c r="D60" s="62"/>
      <c r="E60" s="62"/>
      <c r="F60" s="62">
        <v>17004.41</v>
      </c>
      <c r="G60" s="62"/>
    </row>
    <row r="61" spans="1:7" s="63" customFormat="1" x14ac:dyDescent="0.2">
      <c r="A61" s="62" t="s">
        <v>45</v>
      </c>
      <c r="B61" s="62"/>
      <c r="C61" s="62"/>
      <c r="D61" s="62"/>
      <c r="E61" s="62"/>
      <c r="F61" s="62">
        <v>68198</v>
      </c>
      <c r="G61" s="62"/>
    </row>
    <row r="62" spans="1:7" s="63" customFormat="1" x14ac:dyDescent="0.2">
      <c r="A62" s="63" t="s">
        <v>46</v>
      </c>
      <c r="D62" s="64">
        <v>-204941.14999999997</v>
      </c>
      <c r="E62" s="65"/>
    </row>
    <row r="63" spans="1:7" s="63" customFormat="1" x14ac:dyDescent="0.2"/>
    <row r="64" spans="1:7" s="63" customFormat="1" x14ac:dyDescent="0.2">
      <c r="A64" s="66" t="s">
        <v>47</v>
      </c>
    </row>
    <row r="65" spans="1:97" s="63" customFormat="1" x14ac:dyDescent="0.2"/>
    <row r="66" spans="1:97" s="63" customFormat="1" x14ac:dyDescent="0.2">
      <c r="A66" s="67" t="s">
        <v>48</v>
      </c>
      <c r="B66" s="67"/>
      <c r="D66" s="68">
        <v>43992.81</v>
      </c>
      <c r="E66" s="69"/>
    </row>
    <row r="67" spans="1:97" s="63" customFormat="1" x14ac:dyDescent="0.2">
      <c r="A67" s="67" t="s">
        <v>49</v>
      </c>
      <c r="B67" s="67"/>
      <c r="D67" s="70">
        <v>0</v>
      </c>
      <c r="E67" s="71"/>
    </row>
    <row r="68" spans="1:97" s="63" customFormat="1" x14ac:dyDescent="0.2">
      <c r="A68" s="67" t="s">
        <v>50</v>
      </c>
      <c r="B68" s="67"/>
      <c r="D68" s="70">
        <v>4800</v>
      </c>
      <c r="E68" s="71"/>
    </row>
    <row r="69" spans="1:97" s="63" customFormat="1" x14ac:dyDescent="0.2">
      <c r="A69" s="67" t="s">
        <v>51</v>
      </c>
      <c r="B69" s="67"/>
      <c r="D69" s="70">
        <v>280887.45</v>
      </c>
      <c r="E69" s="71"/>
    </row>
    <row r="70" spans="1:97" s="63" customFormat="1" x14ac:dyDescent="0.2">
      <c r="A70" s="67" t="s">
        <v>52</v>
      </c>
      <c r="B70" s="67"/>
      <c r="D70" s="72">
        <v>43848.98</v>
      </c>
      <c r="E70" s="73"/>
    </row>
    <row r="71" spans="1:97" s="63" customFormat="1" x14ac:dyDescent="0.2">
      <c r="A71" s="74" t="s">
        <v>53</v>
      </c>
      <c r="B71" s="74"/>
      <c r="C71" s="74"/>
      <c r="D71" s="74"/>
      <c r="E71" s="74"/>
      <c r="F71" s="74" t="s">
        <v>54</v>
      </c>
      <c r="G71" s="75"/>
    </row>
    <row r="72" spans="1:97" s="63" customFormat="1" x14ac:dyDescent="0.2">
      <c r="A72" s="62" t="s">
        <v>42</v>
      </c>
      <c r="B72" s="62"/>
      <c r="C72" s="62"/>
      <c r="D72" s="62"/>
      <c r="E72" s="62"/>
      <c r="F72" s="62">
        <v>43848.98</v>
      </c>
      <c r="G72" s="76"/>
    </row>
    <row r="73" spans="1:97" s="63" customFormat="1" x14ac:dyDescent="0.2">
      <c r="A73" s="77" t="s">
        <v>55</v>
      </c>
      <c r="B73" s="77"/>
      <c r="D73" s="64">
        <v>4943.8299999999945</v>
      </c>
      <c r="E73" s="65"/>
    </row>
    <row r="74" spans="1:97" s="63" customFormat="1" x14ac:dyDescent="0.2"/>
    <row r="75" spans="1:97" s="63" customFormat="1" x14ac:dyDescent="0.2"/>
    <row r="76" spans="1:97" s="63" customFormat="1" x14ac:dyDescent="0.2"/>
    <row r="77" spans="1:97" s="63" customFormat="1" x14ac:dyDescent="0.2"/>
    <row r="78" spans="1:97" s="63" customFormat="1" x14ac:dyDescent="0.2">
      <c r="A78" s="78" t="s">
        <v>56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57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58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9"/>
      <c r="B81" s="79"/>
      <c r="C81" s="79"/>
      <c r="D81" s="79"/>
      <c r="E81" s="79"/>
      <c r="F81" s="79"/>
      <c r="G81" s="7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59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60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61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9"/>
      <c r="B85" s="79"/>
      <c r="C85" s="79"/>
      <c r="D85" s="79"/>
      <c r="E85" s="79"/>
      <c r="F85" s="79"/>
      <c r="G85" s="79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62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63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64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9"/>
      <c r="B89" s="79"/>
      <c r="C89" s="79"/>
      <c r="D89" s="79"/>
      <c r="E89" s="79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 s="78" t="s">
        <v>65</v>
      </c>
      <c r="B90" s="78"/>
      <c r="C90" s="78"/>
      <c r="D90" s="78"/>
      <c r="E90" s="78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 s="78" t="s">
        <v>66</v>
      </c>
      <c r="B91" s="78"/>
      <c r="C91" s="78"/>
      <c r="D91" s="78"/>
      <c r="E91" s="78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 t="s">
        <v>67</v>
      </c>
      <c r="B94" s="80"/>
      <c r="C94" s="80"/>
      <c r="D94" s="80"/>
      <c r="E94" s="80"/>
      <c r="F94" s="81" t="s">
        <v>68</v>
      </c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/>
      <c r="B95" s="80"/>
      <c r="C95" s="80"/>
      <c r="D95" s="80"/>
      <c r="E95" s="80"/>
      <c r="F95" s="82"/>
      <c r="G95" s="82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80"/>
      <c r="B96" s="80"/>
      <c r="C96" s="80"/>
      <c r="D96" s="80"/>
      <c r="E96" s="80"/>
      <c r="F96" s="81"/>
      <c r="G96" s="8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ht="15" x14ac:dyDescent="0.25">
      <c r="A97" s="80" t="s">
        <v>69</v>
      </c>
      <c r="B97" s="80"/>
      <c r="C97" s="80"/>
      <c r="D97" s="80"/>
      <c r="E97" s="80"/>
      <c r="F97" s="81" t="s">
        <v>70</v>
      </c>
      <c r="G97" s="81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3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8">
    <mergeCell ref="F96:G96"/>
    <mergeCell ref="F97:G97"/>
    <mergeCell ref="A86:G86"/>
    <mergeCell ref="A87:G87"/>
    <mergeCell ref="A88:G88"/>
    <mergeCell ref="A90:G90"/>
    <mergeCell ref="A91:G91"/>
    <mergeCell ref="F94:G94"/>
    <mergeCell ref="A78:G78"/>
    <mergeCell ref="A79:G79"/>
    <mergeCell ref="A80:G80"/>
    <mergeCell ref="A82:G82"/>
    <mergeCell ref="A83:G83"/>
    <mergeCell ref="A84:G84"/>
    <mergeCell ref="A71:E71"/>
    <mergeCell ref="F71:G71"/>
    <mergeCell ref="A72:E72"/>
    <mergeCell ref="F72:G72"/>
    <mergeCell ref="A73:B73"/>
    <mergeCell ref="D73:E73"/>
    <mergeCell ref="A68:B68"/>
    <mergeCell ref="D68:E68"/>
    <mergeCell ref="A69:B69"/>
    <mergeCell ref="D69:E69"/>
    <mergeCell ref="A70:B70"/>
    <mergeCell ref="D70:E70"/>
    <mergeCell ref="A61:E61"/>
    <mergeCell ref="F61:G61"/>
    <mergeCell ref="D62:E62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77</vt:lpstr>
      <vt:lpstr>'ул Николо-Козинская д. 77'!АДРЕС</vt:lpstr>
      <vt:lpstr>'ул Николо-Козинская д. 77'!ВХДОЛГ</vt:lpstr>
      <vt:lpstr>'ул Николо-Козинская д. 77'!ВХСАЛЬДО</vt:lpstr>
      <vt:lpstr>'ул Николо-Козинская д. 77'!ДОГОВОР</vt:lpstr>
      <vt:lpstr>'ул Николо-Козинская д. 77'!ДОЛГ</vt:lpstr>
      <vt:lpstr>'ул Николо-Козинская д. 77'!ЗАТРАЧЕНОК</vt:lpstr>
      <vt:lpstr>'ул Николо-Козинская д. 77'!ЗАТРАЧЕНОТ</vt:lpstr>
      <vt:lpstr>'ул Николо-Козинская д. 77'!ЗАТРЕМ</vt:lpstr>
      <vt:lpstr>'ул Николо-Козинская д. 77'!ИСХДОЛГ</vt:lpstr>
      <vt:lpstr>'ул Николо-Козинская д. 77'!ИСХСАЛЬДО</vt:lpstr>
      <vt:lpstr>'ул Николо-Козинская д. 77'!КАП</vt:lpstr>
      <vt:lpstr>'ул Николо-Козинская д. 77'!КПЕРЕЧИСК</vt:lpstr>
      <vt:lpstr>'ул Николо-Козинская д. 77'!КПЕРЕЧИСТ</vt:lpstr>
      <vt:lpstr>'ул Николо-Козинская д. 77'!НАЧРЕМ</vt:lpstr>
      <vt:lpstr>'ул Николо-Козинская д. 77'!НЕЖНАЧРЕМ</vt:lpstr>
      <vt:lpstr>'ул Николо-Козинская д. 77'!ОПАЛЧЕНОТ</vt:lpstr>
      <vt:lpstr>'ул Николо-Козинская д. 77'!ОПЛАЧЕНОК</vt:lpstr>
      <vt:lpstr>'ул Николо-Козинская д. 77'!ОСТ</vt:lpstr>
      <vt:lpstr>'ул Николо-Козинская д. 77'!ПЛОЩАДЬ</vt:lpstr>
      <vt:lpstr>'ул Николо-Козинская д. 77'!РАЗМЕРПЛАТЫ</vt:lpstr>
      <vt:lpstr>'ул Николо-Козинская д. 77'!СНРЕМ</vt:lpstr>
      <vt:lpstr>'ул Николо-Козинская д. 77'!ТАРОТОП</vt:lpstr>
      <vt:lpstr>'ул Николо-Козинская д. 77'!ТАРХВС</vt:lpstr>
      <vt:lpstr>'ул Николо-Козинская д. 77'!ТБО</vt:lpstr>
      <vt:lpstr>'ул Николо-Козинская д. 77'!ТБОНАЧ</vt:lpstr>
      <vt:lpstr>'ул Николо-Козинская д. 77'!ТБОНЕД</vt:lpstr>
      <vt:lpstr>'ул Николо-Козинская д. 77'!ТБООПЛ</vt:lpstr>
      <vt:lpstr>'ул Николо-Козинская д. 77'!ТБОПОСТ</vt:lpstr>
      <vt:lpstr>'ул Николо-Козинская д. 77'!ТЕК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2018-03-30T12:50:08Z</dcterms:created>
  <dcterms:modified xsi:type="dcterms:W3CDTF">2018-03-30T12:50:08Z</dcterms:modified>
</cp:coreProperties>
</file>